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ct_Admin\Papers fellowship\The published ones\Minuta lipid\Data for archive\"/>
    </mc:Choice>
  </mc:AlternateContent>
  <bookViews>
    <workbookView xWindow="0" yWindow="0" windowWidth="24000" windowHeight="9735"/>
  </bookViews>
  <sheets>
    <sheet name="Miscanthus and food waste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26" i="1" l="1"/>
  <c r="D27" i="1"/>
  <c r="D25" i="1"/>
  <c r="D24" i="1" l="1"/>
  <c r="D23" i="1"/>
  <c r="D22" i="1"/>
  <c r="C21" i="1"/>
  <c r="C20" i="1"/>
  <c r="C19" i="1"/>
  <c r="C26" i="1" l="1"/>
  <c r="C25" i="1"/>
  <c r="C27" i="1"/>
  <c r="C24" i="1"/>
  <c r="C23" i="1"/>
  <c r="C22" i="1"/>
  <c r="D18" i="1"/>
  <c r="C18" i="1"/>
  <c r="D2" i="1"/>
  <c r="C5" i="1"/>
  <c r="D5" i="1"/>
  <c r="C2" i="1"/>
  <c r="D4" i="1"/>
  <c r="C4" i="1" s="1"/>
  <c r="D3" i="1"/>
  <c r="C3" i="1" s="1"/>
</calcChain>
</file>

<file path=xl/sharedStrings.xml><?xml version="1.0" encoding="utf-8"?>
<sst xmlns="http://schemas.openxmlformats.org/spreadsheetml/2006/main" count="40" uniqueCount="26">
  <si>
    <t>Control</t>
  </si>
  <si>
    <t>Biomass</t>
  </si>
  <si>
    <t>Total</t>
  </si>
  <si>
    <t>Lipid</t>
  </si>
  <si>
    <t>M</t>
  </si>
  <si>
    <t>WS</t>
  </si>
  <si>
    <t>sdev</t>
  </si>
  <si>
    <t>FW</t>
  </si>
  <si>
    <t>Water treated one stage</t>
  </si>
  <si>
    <t>Water treated 1 stage + salts</t>
  </si>
  <si>
    <t>Water treated 1 stage + glucose</t>
  </si>
  <si>
    <t>Water treated 2 stages</t>
  </si>
  <si>
    <t>Water treated 2 stage + salts</t>
  </si>
  <si>
    <t>Water treated 2 stage + glucose</t>
  </si>
  <si>
    <t xml:space="preserve">Maltotriose </t>
  </si>
  <si>
    <t>Glucose</t>
  </si>
  <si>
    <t>Xylose</t>
  </si>
  <si>
    <t>Maltose</t>
  </si>
  <si>
    <t xml:space="preserve">Biomass </t>
  </si>
  <si>
    <t>Sugars</t>
  </si>
  <si>
    <t>Miscanthus / Untreated / Acid / Enzyme</t>
  </si>
  <si>
    <t>Miscanthus / Pretreated / Acid / Enzyme</t>
  </si>
  <si>
    <t>Wheat straw / Untreated / Acid / Enzyme</t>
  </si>
  <si>
    <t>Acid treated 1 stage</t>
  </si>
  <si>
    <t>Acid treated 1 stage + glucose</t>
  </si>
  <si>
    <t>Acid treated 1 stage + salts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</si>
</sst>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b)</a:t>
            </a:r>
          </a:p>
        </c:rich>
      </c:tx>
      <c:layout>
        <c:manualLayout>
          <c:xMode val="edge"/>
          <c:yMode val="edge"/>
          <c:x val="2.8081447569217363E-2"/>
          <c:y val="3.118907743773133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7690063968849951"/>
          <c:y val="5.1400554097404488E-2"/>
          <c:w val="0.79366986510916426"/>
          <c:h val="0.6881517935258092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'Miscanthus and food waste'!$D$1</c:f>
              <c:strCache>
                <c:ptCount val="1"/>
                <c:pt idx="0">
                  <c:v>Lipid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strRef>
              <c:f>'Miscanthus and food waste'!$B$2:$B$5</c:f>
              <c:strCache>
                <c:ptCount val="4"/>
                <c:pt idx="0">
                  <c:v>Control</c:v>
                </c:pt>
                <c:pt idx="1">
                  <c:v>Miscanthus / Untreated / Acid / Enzyme</c:v>
                </c:pt>
                <c:pt idx="2">
                  <c:v>Miscanthus / Pretreated / Acid / Enzyme</c:v>
                </c:pt>
                <c:pt idx="3">
                  <c:v>Wheat straw / Untreated / Acid / Enzyme</c:v>
                </c:pt>
              </c:strCache>
            </c:strRef>
          </c:cat>
          <c:val>
            <c:numRef>
              <c:f>'Miscanthus and food waste'!$D$2:$D$5</c:f>
              <c:numCache>
                <c:formatCode>General</c:formatCode>
                <c:ptCount val="4"/>
                <c:pt idx="0">
                  <c:v>2.5703999999999998</c:v>
                </c:pt>
                <c:pt idx="1">
                  <c:v>0.20407900000000001</c:v>
                </c:pt>
                <c:pt idx="2">
                  <c:v>0.18697100000000003</c:v>
                </c:pt>
                <c:pt idx="3">
                  <c:v>8.7400000000000012E-3</c:v>
                </c:pt>
              </c:numCache>
            </c:numRef>
          </c:val>
        </c:ser>
        <c:ser>
          <c:idx val="0"/>
          <c:order val="1"/>
          <c:tx>
            <c:strRef>
              <c:f>'Miscanthus and food waste'!$C$1</c:f>
              <c:strCache>
                <c:ptCount val="1"/>
                <c:pt idx="0">
                  <c:v>Biomass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'Miscanthus and food waste'!$G$2:$G$5</c:f>
                <c:numCache>
                  <c:formatCode>General</c:formatCode>
                  <c:ptCount val="4"/>
                  <c:pt idx="0">
                    <c:v>0.9</c:v>
                  </c:pt>
                  <c:pt idx="1">
                    <c:v>0.6</c:v>
                  </c:pt>
                  <c:pt idx="2">
                    <c:v>0.7</c:v>
                  </c:pt>
                  <c:pt idx="3">
                    <c:v>0.01</c:v>
                  </c:pt>
                </c:numCache>
              </c:numRef>
            </c:plus>
            <c:minus>
              <c:numRef>
                <c:f>'Miscanthus and food waste'!$G$2:$G$5</c:f>
                <c:numCache>
                  <c:formatCode>General</c:formatCode>
                  <c:ptCount val="4"/>
                  <c:pt idx="0">
                    <c:v>0.9</c:v>
                  </c:pt>
                  <c:pt idx="1">
                    <c:v>0.6</c:v>
                  </c:pt>
                  <c:pt idx="2">
                    <c:v>0.7</c:v>
                  </c:pt>
                  <c:pt idx="3">
                    <c:v>0.01</c:v>
                  </c:pt>
                </c:numCache>
              </c:numRef>
            </c:minus>
          </c:errBars>
          <c:cat>
            <c:strRef>
              <c:f>'Miscanthus and food waste'!$B$2:$B$5</c:f>
              <c:strCache>
                <c:ptCount val="4"/>
                <c:pt idx="0">
                  <c:v>Control</c:v>
                </c:pt>
                <c:pt idx="1">
                  <c:v>Miscanthus / Untreated / Acid / Enzyme</c:v>
                </c:pt>
                <c:pt idx="2">
                  <c:v>Miscanthus / Pretreated / Acid / Enzyme</c:v>
                </c:pt>
                <c:pt idx="3">
                  <c:v>Wheat straw / Untreated / Acid / Enzyme</c:v>
                </c:pt>
              </c:strCache>
            </c:strRef>
          </c:cat>
          <c:val>
            <c:numRef>
              <c:f>'Miscanthus and food waste'!$C$2:$C$5</c:f>
              <c:numCache>
                <c:formatCode>General</c:formatCode>
                <c:ptCount val="4"/>
                <c:pt idx="0">
                  <c:v>6.8795999999999999</c:v>
                </c:pt>
                <c:pt idx="1">
                  <c:v>4.4659209999999998</c:v>
                </c:pt>
                <c:pt idx="2">
                  <c:v>5.7130290000000006</c:v>
                </c:pt>
                <c:pt idx="3">
                  <c:v>0.19126000000000001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2428736"/>
        <c:axId val="442429128"/>
      </c:barChart>
      <c:catAx>
        <c:axId val="442428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42429128"/>
        <c:crosses val="autoZero"/>
        <c:auto val="1"/>
        <c:lblAlgn val="ctr"/>
        <c:lblOffset val="100"/>
        <c:noMultiLvlLbl val="0"/>
      </c:catAx>
      <c:valAx>
        <c:axId val="4424291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Final biomass (g / 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242873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b)</a:t>
            </a:r>
          </a:p>
        </c:rich>
      </c:tx>
      <c:layout>
        <c:manualLayout>
          <c:xMode val="edge"/>
          <c:yMode val="edge"/>
          <c:x val="2.5229105826727855E-2"/>
          <c:y val="1.7957351290684626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7690063968849951"/>
          <c:y val="5.1400554097404488E-2"/>
          <c:w val="0.79366986510916426"/>
          <c:h val="0.52653569818924151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'Miscanthus and food waste'!$D$1</c:f>
              <c:strCache>
                <c:ptCount val="1"/>
                <c:pt idx="0">
                  <c:v>Lipid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strRef>
              <c:f>'Miscanthus and food waste'!$B$18:$B$27</c:f>
              <c:strCache>
                <c:ptCount val="10"/>
                <c:pt idx="0">
                  <c:v>Control</c:v>
                </c:pt>
                <c:pt idx="1">
                  <c:v>Acid treated 1 stage</c:v>
                </c:pt>
                <c:pt idx="2">
                  <c:v>Acid treated 1 stage + glucose</c:v>
                </c:pt>
                <c:pt idx="3">
                  <c:v>Acid treated 1 stage + salts</c:v>
                </c:pt>
                <c:pt idx="4">
                  <c:v>Water treated one stage</c:v>
                </c:pt>
                <c:pt idx="5">
                  <c:v>Water treated 1 stage + salts</c:v>
                </c:pt>
                <c:pt idx="6">
                  <c:v>Water treated 1 stage + glucose</c:v>
                </c:pt>
                <c:pt idx="7">
                  <c:v>Water treated 2 stages</c:v>
                </c:pt>
                <c:pt idx="8">
                  <c:v>Water treated 2 stage + salts</c:v>
                </c:pt>
                <c:pt idx="9">
                  <c:v>Water treated 2 stage + glucose</c:v>
                </c:pt>
              </c:strCache>
            </c:strRef>
          </c:cat>
          <c:val>
            <c:numRef>
              <c:f>'Miscanthus and food waste'!$D$18:$D$27</c:f>
              <c:numCache>
                <c:formatCode>General</c:formatCode>
                <c:ptCount val="10"/>
                <c:pt idx="0">
                  <c:v>2.5703999999999998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1.5044534700000001</c:v>
                </c:pt>
                <c:pt idx="5">
                  <c:v>2.4715731999999999</c:v>
                </c:pt>
                <c:pt idx="6">
                  <c:v>1.7630132999999999</c:v>
                </c:pt>
                <c:pt idx="7">
                  <c:v>4.4697507480000001</c:v>
                </c:pt>
                <c:pt idx="8">
                  <c:v>4.7692819800000006</c:v>
                </c:pt>
                <c:pt idx="9">
                  <c:v>2.0669140499999998</c:v>
                </c:pt>
              </c:numCache>
            </c:numRef>
          </c:val>
        </c:ser>
        <c:ser>
          <c:idx val="0"/>
          <c:order val="1"/>
          <c:tx>
            <c:strRef>
              <c:f>'Miscanthus and food waste'!$C$1</c:f>
              <c:strCache>
                <c:ptCount val="1"/>
                <c:pt idx="0">
                  <c:v>Biomass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'Miscanthus and food waste'!$F$18:$F$27</c:f>
                <c:numCache>
                  <c:formatCode>General</c:formatCode>
                  <c:ptCount val="10"/>
                  <c:pt idx="0">
                    <c:v>0.9</c:v>
                  </c:pt>
                  <c:pt idx="1">
                    <c:v>0.2</c:v>
                  </c:pt>
                  <c:pt idx="2">
                    <c:v>0.1</c:v>
                  </c:pt>
                  <c:pt idx="3">
                    <c:v>0.2</c:v>
                  </c:pt>
                  <c:pt idx="4">
                    <c:v>0.36778979503696624</c:v>
                  </c:pt>
                  <c:pt idx="5">
                    <c:v>1.4765531935332827</c:v>
                  </c:pt>
                  <c:pt idx="6">
                    <c:v>1.1260106571431734</c:v>
                  </c:pt>
                  <c:pt idx="7">
                    <c:v>0.99</c:v>
                  </c:pt>
                  <c:pt idx="8">
                    <c:v>1.1180000000000001</c:v>
                  </c:pt>
                  <c:pt idx="9">
                    <c:v>1.292</c:v>
                  </c:pt>
                </c:numCache>
              </c:numRef>
            </c:plus>
            <c:minus>
              <c:numRef>
                <c:f>'Miscanthus and food waste'!$F$18:$F$27</c:f>
                <c:numCache>
                  <c:formatCode>General</c:formatCode>
                  <c:ptCount val="10"/>
                  <c:pt idx="0">
                    <c:v>0.9</c:v>
                  </c:pt>
                  <c:pt idx="1">
                    <c:v>0.2</c:v>
                  </c:pt>
                  <c:pt idx="2">
                    <c:v>0.1</c:v>
                  </c:pt>
                  <c:pt idx="3">
                    <c:v>0.2</c:v>
                  </c:pt>
                  <c:pt idx="4">
                    <c:v>0.36778979503696624</c:v>
                  </c:pt>
                  <c:pt idx="5">
                    <c:v>1.4765531935332827</c:v>
                  </c:pt>
                  <c:pt idx="6">
                    <c:v>1.1260106571431734</c:v>
                  </c:pt>
                  <c:pt idx="7">
                    <c:v>0.99</c:v>
                  </c:pt>
                  <c:pt idx="8">
                    <c:v>1.1180000000000001</c:v>
                  </c:pt>
                  <c:pt idx="9">
                    <c:v>1.292</c:v>
                  </c:pt>
                </c:numCache>
              </c:numRef>
            </c:minus>
          </c:errBars>
          <c:cat>
            <c:strRef>
              <c:f>'Miscanthus and food waste'!$B$18:$B$27</c:f>
              <c:strCache>
                <c:ptCount val="10"/>
                <c:pt idx="0">
                  <c:v>Control</c:v>
                </c:pt>
                <c:pt idx="1">
                  <c:v>Acid treated 1 stage</c:v>
                </c:pt>
                <c:pt idx="2">
                  <c:v>Acid treated 1 stage + glucose</c:v>
                </c:pt>
                <c:pt idx="3">
                  <c:v>Acid treated 1 stage + salts</c:v>
                </c:pt>
                <c:pt idx="4">
                  <c:v>Water treated one stage</c:v>
                </c:pt>
                <c:pt idx="5">
                  <c:v>Water treated 1 stage + salts</c:v>
                </c:pt>
                <c:pt idx="6">
                  <c:v>Water treated 1 stage + glucose</c:v>
                </c:pt>
                <c:pt idx="7">
                  <c:v>Water treated 2 stages</c:v>
                </c:pt>
                <c:pt idx="8">
                  <c:v>Water treated 2 stage + salts</c:v>
                </c:pt>
                <c:pt idx="9">
                  <c:v>Water treated 2 stage + glucose</c:v>
                </c:pt>
              </c:strCache>
            </c:strRef>
          </c:cat>
          <c:val>
            <c:numRef>
              <c:f>'Miscanthus and food waste'!$C$18:$C$27</c:f>
              <c:numCache>
                <c:formatCode>General</c:formatCode>
                <c:ptCount val="10"/>
                <c:pt idx="0">
                  <c:v>6.8795999999999999</c:v>
                </c:pt>
                <c:pt idx="1">
                  <c:v>0.56999999999999995</c:v>
                </c:pt>
                <c:pt idx="2">
                  <c:v>0.56000000000000005</c:v>
                </c:pt>
                <c:pt idx="3">
                  <c:v>0.67</c:v>
                </c:pt>
                <c:pt idx="4">
                  <c:v>10.664546530000001</c:v>
                </c:pt>
                <c:pt idx="5">
                  <c:v>17.269426799999998</c:v>
                </c:pt>
                <c:pt idx="6">
                  <c:v>15.206986699999998</c:v>
                </c:pt>
                <c:pt idx="7">
                  <c:v>13.330929252000001</c:v>
                </c:pt>
                <c:pt idx="8">
                  <c:v>16.789718020000002</c:v>
                </c:pt>
                <c:pt idx="9">
                  <c:v>16.040085949999998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2427952"/>
        <c:axId val="442427560"/>
      </c:barChart>
      <c:catAx>
        <c:axId val="442427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42427560"/>
        <c:crosses val="autoZero"/>
        <c:auto val="1"/>
        <c:lblAlgn val="ctr"/>
        <c:lblOffset val="100"/>
        <c:noMultiLvlLbl val="0"/>
      </c:catAx>
      <c:valAx>
        <c:axId val="4424275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Final biomass (g / 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242795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a)</a:t>
            </a:r>
          </a:p>
        </c:rich>
      </c:tx>
      <c:layout>
        <c:manualLayout>
          <c:xMode val="edge"/>
          <c:yMode val="edge"/>
          <c:x val="3.0803434849116931E-2"/>
          <c:y val="3.09477693440819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7623800584063412"/>
          <c:y val="0.12084499854184894"/>
          <c:w val="0.7526720901126408"/>
          <c:h val="0.72613808690580339"/>
        </c:manualLayout>
      </c:layout>
      <c:scatterChart>
        <c:scatterStyle val="lineMarker"/>
        <c:varyColors val="0"/>
        <c:ser>
          <c:idx val="0"/>
          <c:order val="0"/>
          <c:tx>
            <c:strRef>
              <c:f>'Miscanthus and food waste'!$B$11</c:f>
              <c:strCache>
                <c:ptCount val="1"/>
                <c:pt idx="0">
                  <c:v>Glucose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diamond"/>
            <c:size val="8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'Miscanthus and food waste'!$C$10:$H$10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xVal>
          <c:yVal>
            <c:numRef>
              <c:f>'Miscanthus and food waste'!$C$11:$H$11</c:f>
              <c:numCache>
                <c:formatCode>General</c:formatCode>
                <c:ptCount val="6"/>
                <c:pt idx="0">
                  <c:v>41</c:v>
                </c:pt>
                <c:pt idx="1">
                  <c:v>35.5</c:v>
                </c:pt>
                <c:pt idx="2">
                  <c:v>34</c:v>
                </c:pt>
                <c:pt idx="3">
                  <c:v>29</c:v>
                </c:pt>
                <c:pt idx="4">
                  <c:v>25</c:v>
                </c:pt>
                <c:pt idx="5">
                  <c:v>20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'Miscanthus and food waste'!$B$12</c:f>
              <c:strCache>
                <c:ptCount val="1"/>
                <c:pt idx="0">
                  <c:v>Xylose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'Miscanthus and food waste'!$C$10:$H$10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xVal>
          <c:yVal>
            <c:numRef>
              <c:f>'Miscanthus and food waste'!$C$12:$H$12</c:f>
              <c:numCache>
                <c:formatCode>General</c:formatCode>
                <c:ptCount val="6"/>
                <c:pt idx="0">
                  <c:v>16</c:v>
                </c:pt>
                <c:pt idx="1">
                  <c:v>11</c:v>
                </c:pt>
                <c:pt idx="2">
                  <c:v>11.5</c:v>
                </c:pt>
                <c:pt idx="3">
                  <c:v>10</c:v>
                </c:pt>
                <c:pt idx="4">
                  <c:v>8</c:v>
                </c:pt>
                <c:pt idx="5">
                  <c:v>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'Miscanthus and food waste'!$B$13</c:f>
              <c:strCache>
                <c:ptCount val="1"/>
                <c:pt idx="0">
                  <c:v>Maltose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'Miscanthus and food waste'!$C$10:$H$10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xVal>
          <c:yVal>
            <c:numRef>
              <c:f>'Miscanthus and food waste'!$C$13:$H$13</c:f>
              <c:numCache>
                <c:formatCode>General</c:formatCode>
                <c:ptCount val="6"/>
                <c:pt idx="0">
                  <c:v>5</c:v>
                </c:pt>
                <c:pt idx="1">
                  <c:v>4.8</c:v>
                </c:pt>
                <c:pt idx="2">
                  <c:v>4.9000000000000004</c:v>
                </c:pt>
                <c:pt idx="3">
                  <c:v>5</c:v>
                </c:pt>
                <c:pt idx="4">
                  <c:v>4.8</c:v>
                </c:pt>
                <c:pt idx="5">
                  <c:v>4.8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'Miscanthus and food waste'!$B$14</c:f>
              <c:strCache>
                <c:ptCount val="1"/>
                <c:pt idx="0">
                  <c:v>Maltotriose 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x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'Miscanthus and food waste'!$C$10:$H$10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120</c:v>
                </c:pt>
              </c:numCache>
            </c:numRef>
          </c:xVal>
          <c:yVal>
            <c:numRef>
              <c:f>'Miscanthus and food waste'!$C$14:$H$14</c:f>
              <c:numCache>
                <c:formatCode>General</c:formatCode>
                <c:ptCount val="6"/>
                <c:pt idx="0">
                  <c:v>4.5</c:v>
                </c:pt>
                <c:pt idx="1">
                  <c:v>4.4000000000000004</c:v>
                </c:pt>
                <c:pt idx="2">
                  <c:v>4.5</c:v>
                </c:pt>
                <c:pt idx="3">
                  <c:v>4.4000000000000004</c:v>
                </c:pt>
                <c:pt idx="4">
                  <c:v>4.2</c:v>
                </c:pt>
                <c:pt idx="5">
                  <c:v>4.5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430696"/>
        <c:axId val="442431088"/>
      </c:scatterChart>
      <c:valAx>
        <c:axId val="442430696"/>
        <c:scaling>
          <c:orientation val="minMax"/>
          <c:max val="12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(h)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2431088"/>
        <c:crosses val="autoZero"/>
        <c:crossBetween val="midCat"/>
        <c:majorUnit val="24"/>
      </c:valAx>
      <c:valAx>
        <c:axId val="4424310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Sugar concentration (g / L)</a:t>
                </a:r>
              </a:p>
            </c:rich>
          </c:tx>
          <c:layout>
            <c:manualLayout>
              <c:xMode val="edge"/>
              <c:yMode val="edge"/>
              <c:x val="2.4018912529550827E-2"/>
              <c:y val="0.2057031621553456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424306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3575997774996529"/>
          <c:y val="1.3121172353455821E-2"/>
          <c:w val="0.34657905715477683"/>
          <c:h val="0.31635024788568095"/>
        </c:manualLayout>
      </c:layout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a)</a:t>
            </a:r>
          </a:p>
        </c:rich>
      </c:tx>
      <c:layout>
        <c:manualLayout>
          <c:xMode val="edge"/>
          <c:yMode val="edge"/>
          <c:x val="1.3142469753858967E-2"/>
          <c:y val="2.599089786477611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690063968849951"/>
          <c:y val="5.1400554097404488E-2"/>
          <c:w val="0.79366986510916426"/>
          <c:h val="0.688151793525809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'Miscanthus and food waste'!$F$1</c:f>
              <c:strCache>
                <c:ptCount val="1"/>
                <c:pt idx="0">
                  <c:v>Sugars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</c:spPr>
          <c:invertIfNegative val="0"/>
          <c:cat>
            <c:strRef>
              <c:f>'Miscanthus and food waste'!$B$2:$B$5</c:f>
              <c:strCache>
                <c:ptCount val="4"/>
                <c:pt idx="0">
                  <c:v>Control</c:v>
                </c:pt>
                <c:pt idx="1">
                  <c:v>Miscanthus / Untreated / Acid / Enzyme</c:v>
                </c:pt>
                <c:pt idx="2">
                  <c:v>Miscanthus / Pretreated / Acid / Enzyme</c:v>
                </c:pt>
                <c:pt idx="3">
                  <c:v>Wheat straw / Untreated / Acid / Enzyme</c:v>
                </c:pt>
              </c:strCache>
            </c:strRef>
          </c:cat>
          <c:val>
            <c:numRef>
              <c:f>'Miscanthus and food waste'!$F$2:$F$5</c:f>
              <c:numCache>
                <c:formatCode>General</c:formatCode>
                <c:ptCount val="4"/>
                <c:pt idx="0">
                  <c:v>30</c:v>
                </c:pt>
                <c:pt idx="1">
                  <c:v>4.2</c:v>
                </c:pt>
                <c:pt idx="2">
                  <c:v>17.5</c:v>
                </c:pt>
                <c:pt idx="3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2429912"/>
        <c:axId val="409133280"/>
      </c:barChart>
      <c:catAx>
        <c:axId val="4424299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09133280"/>
        <c:crosses val="autoZero"/>
        <c:auto val="1"/>
        <c:lblAlgn val="ctr"/>
        <c:lblOffset val="100"/>
        <c:noMultiLvlLbl val="0"/>
      </c:catAx>
      <c:valAx>
        <c:axId val="4091332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Total sugar (g / 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24299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485775</xdr:colOff>
      <xdr:row>0</xdr:row>
      <xdr:rowOff>147636</xdr:rowOff>
    </xdr:from>
    <xdr:to>
      <xdr:col>13</xdr:col>
      <xdr:colOff>314175</xdr:colOff>
      <xdr:row>13</xdr:row>
      <xdr:rowOff>114299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314325</xdr:colOff>
      <xdr:row>17</xdr:row>
      <xdr:rowOff>85725</xdr:rowOff>
    </xdr:from>
    <xdr:to>
      <xdr:col>12</xdr:col>
      <xdr:colOff>142725</xdr:colOff>
      <xdr:row>32</xdr:row>
      <xdr:rowOff>57150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495300</xdr:colOff>
      <xdr:row>18</xdr:row>
      <xdr:rowOff>33337</xdr:rowOff>
    </xdr:from>
    <xdr:to>
      <xdr:col>18</xdr:col>
      <xdr:colOff>323700</xdr:colOff>
      <xdr:row>31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323850</xdr:colOff>
      <xdr:row>3</xdr:row>
      <xdr:rowOff>9525</xdr:rowOff>
    </xdr:from>
    <xdr:to>
      <xdr:col>18</xdr:col>
      <xdr:colOff>152250</xdr:colOff>
      <xdr:row>15</xdr:row>
      <xdr:rowOff>166688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workbookViewId="0">
      <selection activeCell="F30" sqref="F30"/>
    </sheetView>
  </sheetViews>
  <sheetFormatPr defaultRowHeight="15" x14ac:dyDescent="0.25"/>
  <cols>
    <col min="2" max="2" width="29.28515625" bestFit="1" customWidth="1"/>
    <col min="11" max="11" width="9" customWidth="1"/>
  </cols>
  <sheetData>
    <row r="1" spans="1:8" x14ac:dyDescent="0.25">
      <c r="C1" s="1" t="s">
        <v>1</v>
      </c>
      <c r="D1" s="1" t="s">
        <v>3</v>
      </c>
      <c r="E1" s="1" t="s">
        <v>2</v>
      </c>
      <c r="F1" s="1" t="s">
        <v>19</v>
      </c>
      <c r="G1" s="1" t="s">
        <v>6</v>
      </c>
    </row>
    <row r="2" spans="1:8" x14ac:dyDescent="0.25">
      <c r="B2" s="1" t="s">
        <v>0</v>
      </c>
      <c r="C2">
        <f>E2-D2</f>
        <v>6.8795999999999999</v>
      </c>
      <c r="D2">
        <f>E2*0.272</f>
        <v>2.5703999999999998</v>
      </c>
      <c r="E2">
        <v>9.4499999999999993</v>
      </c>
      <c r="F2">
        <v>30</v>
      </c>
      <c r="G2">
        <v>0.9</v>
      </c>
    </row>
    <row r="3" spans="1:8" x14ac:dyDescent="0.25">
      <c r="A3" t="s">
        <v>4</v>
      </c>
      <c r="B3" s="1" t="s">
        <v>20</v>
      </c>
      <c r="C3">
        <f>E3-D3</f>
        <v>4.4659209999999998</v>
      </c>
      <c r="D3">
        <f>E3*0.0437</f>
        <v>0.20407900000000001</v>
      </c>
      <c r="E3">
        <v>4.67</v>
      </c>
      <c r="F3">
        <v>4.2</v>
      </c>
      <c r="G3">
        <v>0.6</v>
      </c>
    </row>
    <row r="4" spans="1:8" x14ac:dyDescent="0.25">
      <c r="A4" t="s">
        <v>4</v>
      </c>
      <c r="B4" s="1" t="s">
        <v>21</v>
      </c>
      <c r="C4">
        <f>E4-D4</f>
        <v>5.7130290000000006</v>
      </c>
      <c r="D4">
        <f>E4*0.03169</f>
        <v>0.18697100000000003</v>
      </c>
      <c r="E4">
        <v>5.9</v>
      </c>
      <c r="F4">
        <v>17.5</v>
      </c>
      <c r="G4">
        <v>0.7</v>
      </c>
    </row>
    <row r="5" spans="1:8" x14ac:dyDescent="0.25">
      <c r="A5" t="s">
        <v>5</v>
      </c>
      <c r="B5" s="1" t="s">
        <v>22</v>
      </c>
      <c r="C5">
        <f>E5-D5</f>
        <v>0.19126000000000001</v>
      </c>
      <c r="D5">
        <f>E5*0.0437</f>
        <v>8.7400000000000012E-3</v>
      </c>
      <c r="E5">
        <v>0.2</v>
      </c>
      <c r="F5">
        <v>15</v>
      </c>
      <c r="G5">
        <v>0.01</v>
      </c>
    </row>
    <row r="10" spans="1:8" x14ac:dyDescent="0.25">
      <c r="C10">
        <v>0</v>
      </c>
      <c r="D10">
        <v>24</v>
      </c>
      <c r="E10">
        <v>48</v>
      </c>
      <c r="F10">
        <v>72</v>
      </c>
      <c r="G10">
        <v>96</v>
      </c>
      <c r="H10">
        <v>120</v>
      </c>
    </row>
    <row r="11" spans="1:8" x14ac:dyDescent="0.25">
      <c r="B11" t="s">
        <v>15</v>
      </c>
      <c r="C11">
        <v>41</v>
      </c>
      <c r="D11">
        <v>35.5</v>
      </c>
      <c r="E11">
        <v>34</v>
      </c>
      <c r="F11">
        <v>29</v>
      </c>
      <c r="G11">
        <v>25</v>
      </c>
      <c r="H11">
        <v>20</v>
      </c>
    </row>
    <row r="12" spans="1:8" x14ac:dyDescent="0.25">
      <c r="B12" t="s">
        <v>16</v>
      </c>
      <c r="C12">
        <v>16</v>
      </c>
      <c r="D12">
        <v>11</v>
      </c>
      <c r="E12">
        <v>11.5</v>
      </c>
      <c r="F12">
        <v>10</v>
      </c>
      <c r="G12">
        <v>8</v>
      </c>
      <c r="H12">
        <v>9</v>
      </c>
    </row>
    <row r="13" spans="1:8" x14ac:dyDescent="0.25">
      <c r="B13" t="s">
        <v>17</v>
      </c>
      <c r="C13">
        <v>5</v>
      </c>
      <c r="D13">
        <v>4.8</v>
      </c>
      <c r="E13">
        <v>4.9000000000000004</v>
      </c>
      <c r="F13">
        <v>5</v>
      </c>
      <c r="G13">
        <v>4.8</v>
      </c>
      <c r="H13">
        <v>4.8</v>
      </c>
    </row>
    <row r="14" spans="1:8" x14ac:dyDescent="0.25">
      <c r="B14" t="s">
        <v>14</v>
      </c>
      <c r="C14">
        <v>4.5</v>
      </c>
      <c r="D14">
        <v>4.4000000000000004</v>
      </c>
      <c r="E14">
        <v>4.5</v>
      </c>
      <c r="F14">
        <v>4.4000000000000004</v>
      </c>
      <c r="G14">
        <v>4.2</v>
      </c>
      <c r="H14">
        <v>4.5</v>
      </c>
    </row>
    <row r="15" spans="1:8" x14ac:dyDescent="0.25">
      <c r="B15" t="s">
        <v>18</v>
      </c>
      <c r="C15">
        <v>0.01</v>
      </c>
      <c r="D15">
        <v>0.1</v>
      </c>
      <c r="E15">
        <v>2.2000000000000002</v>
      </c>
      <c r="F15">
        <v>5.0999999999999996</v>
      </c>
      <c r="G15">
        <v>6.5</v>
      </c>
      <c r="H15">
        <v>11</v>
      </c>
    </row>
    <row r="17" spans="1:6" x14ac:dyDescent="0.25">
      <c r="C17" s="1" t="s">
        <v>1</v>
      </c>
      <c r="D17" s="1" t="s">
        <v>3</v>
      </c>
      <c r="E17" s="1" t="s">
        <v>2</v>
      </c>
      <c r="F17" s="1" t="s">
        <v>6</v>
      </c>
    </row>
    <row r="18" spans="1:6" x14ac:dyDescent="0.25">
      <c r="B18" s="1" t="s">
        <v>0</v>
      </c>
      <c r="C18">
        <f>E18-D18</f>
        <v>6.8795999999999999</v>
      </c>
      <c r="D18">
        <f>E18*0.272</f>
        <v>2.5703999999999998</v>
      </c>
      <c r="E18">
        <v>9.4499999999999993</v>
      </c>
      <c r="F18">
        <v>0.9</v>
      </c>
    </row>
    <row r="19" spans="1:6" x14ac:dyDescent="0.25">
      <c r="A19" t="s">
        <v>7</v>
      </c>
      <c r="B19" s="1" t="s">
        <v>23</v>
      </c>
      <c r="C19">
        <f>E19-D19</f>
        <v>0.56999999999999995</v>
      </c>
      <c r="D19">
        <v>0</v>
      </c>
      <c r="E19">
        <v>0.56999999999999995</v>
      </c>
      <c r="F19">
        <v>0.2</v>
      </c>
    </row>
    <row r="20" spans="1:6" x14ac:dyDescent="0.25">
      <c r="A20" t="s">
        <v>7</v>
      </c>
      <c r="B20" s="1" t="s">
        <v>24</v>
      </c>
      <c r="C20">
        <f>E20-D20</f>
        <v>0.56000000000000005</v>
      </c>
      <c r="D20">
        <v>0</v>
      </c>
      <c r="E20">
        <v>0.56000000000000005</v>
      </c>
      <c r="F20">
        <v>0.1</v>
      </c>
    </row>
    <row r="21" spans="1:6" x14ac:dyDescent="0.25">
      <c r="A21" t="s">
        <v>7</v>
      </c>
      <c r="B21" s="1" t="s">
        <v>25</v>
      </c>
      <c r="C21">
        <f t="shared" ref="C21" si="0">E21-D21</f>
        <v>0.67</v>
      </c>
      <c r="D21">
        <v>0</v>
      </c>
      <c r="E21">
        <v>0.67</v>
      </c>
      <c r="F21">
        <v>0.2</v>
      </c>
    </row>
    <row r="22" spans="1:6" x14ac:dyDescent="0.25">
      <c r="A22" t="s">
        <v>7</v>
      </c>
      <c r="B22" s="1" t="s">
        <v>8</v>
      </c>
      <c r="C22">
        <f>E22-D22</f>
        <v>10.664546530000001</v>
      </c>
      <c r="D22">
        <f>E22*0.12363</f>
        <v>1.5044534700000001</v>
      </c>
      <c r="E22">
        <v>12.169</v>
      </c>
      <c r="F22">
        <v>0.36778979503696624</v>
      </c>
    </row>
    <row r="23" spans="1:6" x14ac:dyDescent="0.25">
      <c r="A23" t="s">
        <v>7</v>
      </c>
      <c r="B23" s="1" t="s">
        <v>9</v>
      </c>
      <c r="C23">
        <f>E23-D23</f>
        <v>17.269426799999998</v>
      </c>
      <c r="D23">
        <f>E23*0.1252</f>
        <v>2.4715731999999999</v>
      </c>
      <c r="E23">
        <v>19.741</v>
      </c>
      <c r="F23">
        <v>1.4765531935332827</v>
      </c>
    </row>
    <row r="24" spans="1:6" x14ac:dyDescent="0.25">
      <c r="A24" t="s">
        <v>7</v>
      </c>
      <c r="B24" s="1" t="s">
        <v>10</v>
      </c>
      <c r="C24">
        <f>E24-D24</f>
        <v>15.206986699999998</v>
      </c>
      <c r="D24">
        <f>E24*0.10389</f>
        <v>1.7630132999999999</v>
      </c>
      <c r="E24">
        <v>16.97</v>
      </c>
      <c r="F24">
        <v>1.1260106571431734</v>
      </c>
    </row>
    <row r="25" spans="1:6" x14ac:dyDescent="0.25">
      <c r="A25" t="s">
        <v>7</v>
      </c>
      <c r="B25" s="1" t="s">
        <v>11</v>
      </c>
      <c r="C25">
        <f t="shared" ref="C25:C27" si="1">E25-D25</f>
        <v>13.330929252000001</v>
      </c>
      <c r="D25">
        <f>E25*0.2511</f>
        <v>4.4697507480000001</v>
      </c>
      <c r="E25">
        <v>17.80068</v>
      </c>
      <c r="F25">
        <v>0.99</v>
      </c>
    </row>
    <row r="26" spans="1:6" x14ac:dyDescent="0.25">
      <c r="A26" t="s">
        <v>7</v>
      </c>
      <c r="B26" s="1" t="s">
        <v>12</v>
      </c>
      <c r="C26">
        <f t="shared" si="1"/>
        <v>16.789718020000002</v>
      </c>
      <c r="D26">
        <f>E26*0.22122</f>
        <v>4.7692819800000006</v>
      </c>
      <c r="E26">
        <v>21.559000000000001</v>
      </c>
      <c r="F26">
        <v>1.1180000000000001</v>
      </c>
    </row>
    <row r="27" spans="1:6" x14ac:dyDescent="0.25">
      <c r="A27" t="s">
        <v>7</v>
      </c>
      <c r="B27" s="1" t="s">
        <v>13</v>
      </c>
      <c r="C27">
        <f t="shared" si="1"/>
        <v>16.040085949999998</v>
      </c>
      <c r="D27">
        <f>E27*0.11415</f>
        <v>2.0669140499999998</v>
      </c>
      <c r="E27">
        <v>18.106999999999999</v>
      </c>
      <c r="F27">
        <v>1.292</v>
      </c>
    </row>
    <row r="33" spans="2:5" x14ac:dyDescent="0.25">
      <c r="C33" s="2"/>
      <c r="D33" s="3"/>
      <c r="E33" s="3"/>
    </row>
    <row r="34" spans="2:5" x14ac:dyDescent="0.25">
      <c r="C34" s="2"/>
      <c r="D34" s="3"/>
      <c r="E34" s="3"/>
    </row>
    <row r="35" spans="2:5" x14ac:dyDescent="0.25">
      <c r="C35" s="2"/>
      <c r="D35" s="3"/>
      <c r="E35" s="3"/>
    </row>
    <row r="36" spans="2:5" x14ac:dyDescent="0.25">
      <c r="C36" s="2"/>
      <c r="D36" s="3"/>
      <c r="E36" s="3"/>
    </row>
    <row r="37" spans="2:5" x14ac:dyDescent="0.25">
      <c r="B37" s="1"/>
    </row>
    <row r="44" spans="2:5" x14ac:dyDescent="0.25">
      <c r="B44" s="1"/>
    </row>
    <row r="51" spans="2:2" x14ac:dyDescent="0.25">
      <c r="B51" s="1"/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Miscanthus and food waste</vt:lpstr>
      <vt:lpstr>Sheet2</vt:lpstr>
      <vt:lpstr>Sheet3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cc245</dc:creator>
  <cp:lastModifiedBy>cc245</cp:lastModifiedBy>
  <dcterms:created xsi:type="dcterms:W3CDTF">2015-03-04T09:26:22Z</dcterms:created>
  <dcterms:modified xsi:type="dcterms:W3CDTF">2015-06-15T08:23:02Z</dcterms:modified>
</cp:coreProperties>
</file>